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oux Falls\MARKETING\Beth\Website Documents\RavenHelp\Calculators\"/>
    </mc:Choice>
  </mc:AlternateContent>
  <bookViews>
    <workbookView xWindow="0" yWindow="0" windowWidth="12480" windowHeight="6390"/>
  </bookViews>
  <sheets>
    <sheet name="Spreader Constant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2" l="1"/>
  <c r="B40" i="2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C35" i="2"/>
  <c r="C25" i="2"/>
  <c r="C36" i="2" s="1"/>
  <c r="C65" i="2" l="1"/>
  <c r="C61" i="2"/>
  <c r="C57" i="2"/>
  <c r="C55" i="2"/>
  <c r="C53" i="2"/>
  <c r="C51" i="2"/>
  <c r="C49" i="2"/>
  <c r="C47" i="2"/>
  <c r="C45" i="2"/>
  <c r="C43" i="2"/>
  <c r="C41" i="2"/>
  <c r="C39" i="2"/>
  <c r="C64" i="2"/>
  <c r="C60" i="2"/>
  <c r="C63" i="2"/>
  <c r="C59" i="2"/>
  <c r="C56" i="2"/>
  <c r="C54" i="2"/>
  <c r="C52" i="2"/>
  <c r="C50" i="2"/>
  <c r="C48" i="2"/>
  <c r="C46" i="2"/>
  <c r="C44" i="2"/>
  <c r="C42" i="2"/>
  <c r="C40" i="2"/>
  <c r="C72" i="2"/>
  <c r="C62" i="2"/>
  <c r="C58" i="2"/>
  <c r="C78" i="2" l="1"/>
  <c r="C77" i="2"/>
</calcChain>
</file>

<file path=xl/sharedStrings.xml><?xml version="1.0" encoding="utf-8"?>
<sst xmlns="http://schemas.openxmlformats.org/spreadsheetml/2006/main" count="49" uniqueCount="46">
  <si>
    <t>New Leader Theoritical CFR (Conveyor Flow Rate)</t>
  </si>
  <si>
    <t>Max RPM</t>
  </si>
  <si>
    <t>L2000/L2020 - chain &amp; BOC</t>
  </si>
  <si>
    <t>L2000/L2020 - belt only</t>
  </si>
  <si>
    <t>L3020/L3220 - chain &amp; BOC</t>
  </si>
  <si>
    <t>L3020XP/L4000HP</t>
  </si>
  <si>
    <t>L4000 - chain &amp; BOC</t>
  </si>
  <si>
    <t>L3030 - belt only</t>
  </si>
  <si>
    <t>L5034 - chain</t>
  </si>
  <si>
    <t>7020 - chain &amp; BOC</t>
  </si>
  <si>
    <t>7000 - chain</t>
  </si>
  <si>
    <t>MultApplier - chain</t>
  </si>
  <si>
    <t>MicroBin - meter wheel (yellow)</t>
  </si>
  <si>
    <t>MicroBin - meter wheel (red)</t>
  </si>
  <si>
    <t>Enter Product Type:</t>
  </si>
  <si>
    <t>Urea</t>
  </si>
  <si>
    <t>lbs.</t>
  </si>
  <si>
    <t>Gate Opening</t>
  </si>
  <si>
    <t>Spreader Constant</t>
  </si>
  <si>
    <t>Calculate Yield Output Capabilities</t>
  </si>
  <si>
    <t xml:space="preserve">Speed and Time </t>
  </si>
  <si>
    <t>Gate Height</t>
  </si>
  <si>
    <t>inches</t>
  </si>
  <si>
    <t>Material Weight/Product Density</t>
  </si>
  <si>
    <t>lbs./cu ft</t>
  </si>
  <si>
    <t>Corrected CFR after doing Catch Test</t>
  </si>
  <si>
    <t>Spread Width</t>
  </si>
  <si>
    <t>ft</t>
  </si>
  <si>
    <t>Speed you will be driving</t>
  </si>
  <si>
    <t>mph</t>
  </si>
  <si>
    <t>lbs/acre</t>
  </si>
  <si>
    <t>Instructions: Input amounts in the green boxes.</t>
  </si>
  <si>
    <t>Raven/New Leader Spreader Constant</t>
  </si>
  <si>
    <r>
      <rPr>
        <b/>
        <sz val="10"/>
        <color indexed="30"/>
        <rFont val="Segoe UI"/>
        <family val="2"/>
        <scheme val="major"/>
      </rPr>
      <t xml:space="preserve">Step #2: </t>
    </r>
    <r>
      <rPr>
        <sz val="10"/>
        <color theme="1"/>
        <rFont val="Segoe UI"/>
        <family val="2"/>
        <scheme val="major"/>
      </rPr>
      <t xml:space="preserve"> Enter the number of Encoder Pulses</t>
    </r>
  </si>
  <si>
    <r>
      <rPr>
        <b/>
        <sz val="10"/>
        <color indexed="30"/>
        <rFont val="Segoe UI"/>
        <family val="2"/>
        <scheme val="major"/>
      </rPr>
      <t>Step #3:</t>
    </r>
    <r>
      <rPr>
        <b/>
        <sz val="10"/>
        <color indexed="8"/>
        <rFont val="Segoe UI"/>
        <family val="2"/>
        <scheme val="major"/>
      </rPr>
      <t xml:space="preserve">  </t>
    </r>
    <r>
      <rPr>
        <sz val="10"/>
        <color theme="1"/>
        <rFont val="Segoe UI"/>
        <family val="2"/>
        <scheme val="major"/>
      </rPr>
      <t>Perform Catch Test</t>
    </r>
  </si>
  <si>
    <r>
      <rPr>
        <b/>
        <sz val="10"/>
        <color indexed="30"/>
        <rFont val="Segoe UI"/>
        <family val="2"/>
        <scheme val="major"/>
      </rPr>
      <t>Step #4:</t>
    </r>
    <r>
      <rPr>
        <sz val="10"/>
        <color theme="1"/>
        <rFont val="Segoe UI"/>
        <family val="2"/>
        <scheme val="major"/>
      </rPr>
      <t xml:space="preserve">  Enter Target Weight to dispense</t>
    </r>
  </si>
  <si>
    <r>
      <rPr>
        <b/>
        <sz val="10"/>
        <color indexed="30"/>
        <rFont val="Segoe UI"/>
        <family val="2"/>
        <scheme val="major"/>
      </rPr>
      <t>Step #5:</t>
    </r>
    <r>
      <rPr>
        <sz val="10"/>
        <color theme="1"/>
        <rFont val="Segoe UI"/>
        <family val="2"/>
        <scheme val="major"/>
      </rPr>
      <t xml:space="preserve">  Enter Actual Weight dispensed</t>
    </r>
  </si>
  <si>
    <r>
      <rPr>
        <b/>
        <sz val="10"/>
        <color indexed="30"/>
        <rFont val="Segoe UI"/>
        <family val="2"/>
        <scheme val="major"/>
      </rPr>
      <t>Step #1:</t>
    </r>
    <r>
      <rPr>
        <sz val="10"/>
        <color indexed="30"/>
        <rFont val="Segoe UI"/>
        <family val="2"/>
        <scheme val="major"/>
      </rPr>
      <t xml:space="preserve"> </t>
    </r>
    <r>
      <rPr>
        <sz val="10"/>
        <color theme="1"/>
        <rFont val="Segoe UI"/>
        <family val="2"/>
        <scheme val="major"/>
      </rPr>
      <t xml:space="preserve"> Select the New Leader Model 
(click on the box and then select using the drop down list)</t>
    </r>
  </si>
  <si>
    <t>CFR (Conveyor Flow Rate):</t>
  </si>
  <si>
    <t>New Constant:</t>
  </si>
  <si>
    <t>Main hopper conveyor      50-CRPM</t>
  </si>
  <si>
    <t>MultApplier conveyor        60-CRPM</t>
  </si>
  <si>
    <t>Micro meter wheel            85-CRPM</t>
  </si>
  <si>
    <t xml:space="preserve">Minimum Yield Output at 5-CRPM </t>
  </si>
  <si>
    <t>Maximum Yield Output w/ Selected Model</t>
  </si>
  <si>
    <t>Application Error: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</si>
</sst>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Segoe UI"/>
      <family val="2"/>
      <scheme val="minor"/>
    </font>
    <font>
      <sz val="18"/>
      <color theme="3"/>
      <name val="Segoe UI"/>
      <family val="2"/>
      <scheme val="major"/>
    </font>
    <font>
      <b/>
      <sz val="11"/>
      <color theme="3"/>
      <name val="Segoe UI"/>
      <family val="2"/>
      <scheme val="minor"/>
    </font>
    <font>
      <sz val="10"/>
      <name val="Arial"/>
      <family val="2"/>
    </font>
    <font>
      <sz val="16"/>
      <color theme="1"/>
      <name val="Segoe UI"/>
      <family val="2"/>
      <scheme val="minor"/>
    </font>
    <font>
      <sz val="10"/>
      <name val="Segoe UI"/>
      <family val="2"/>
      <scheme val="major"/>
    </font>
    <font>
      <sz val="10"/>
      <color theme="1"/>
      <name val="Segoe UI"/>
      <family val="2"/>
      <scheme val="major"/>
    </font>
    <font>
      <b/>
      <sz val="10"/>
      <color indexed="30"/>
      <name val="Segoe UI"/>
      <family val="2"/>
      <scheme val="major"/>
    </font>
    <font>
      <sz val="10"/>
      <color indexed="30"/>
      <name val="Segoe UI"/>
      <family val="2"/>
      <scheme val="major"/>
    </font>
    <font>
      <b/>
      <sz val="10"/>
      <color indexed="8"/>
      <name val="Segoe UI"/>
      <family val="2"/>
      <scheme val="major"/>
    </font>
    <font>
      <b/>
      <sz val="10"/>
      <color theme="1"/>
      <name val="Segoe UI"/>
      <family val="2"/>
      <scheme val="major"/>
    </font>
    <font>
      <b/>
      <sz val="10"/>
      <color theme="3"/>
      <name val="Segoe U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/>
  </cellStyleXfs>
  <cellXfs count="50">
    <xf numFmtId="0" fontId="0" fillId="0" borderId="0" xfId="0"/>
    <xf numFmtId="0" fontId="5" fillId="0" borderId="0" xfId="0" applyFont="1" applyAlignment="1" applyProtection="1">
      <alignment horizontal="left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left"/>
    </xf>
    <xf numFmtId="0" fontId="6" fillId="2" borderId="23" xfId="0" applyFont="1" applyFill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right"/>
    </xf>
    <xf numFmtId="0" fontId="10" fillId="0" borderId="17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 wrapText="1"/>
    </xf>
    <xf numFmtId="2" fontId="10" fillId="0" borderId="17" xfId="0" applyNumberFormat="1" applyFont="1" applyBorder="1" applyAlignment="1" applyProtection="1">
      <alignment horizontal="center"/>
    </xf>
    <xf numFmtId="164" fontId="10" fillId="0" borderId="14" xfId="0" applyNumberFormat="1" applyFont="1" applyBorder="1" applyAlignment="1" applyProtection="1">
      <alignment horizontal="center"/>
    </xf>
    <xf numFmtId="0" fontId="11" fillId="0" borderId="21" xfId="2" applyFont="1" applyFill="1" applyBorder="1" applyAlignment="1" applyProtection="1">
      <alignment horizontal="center"/>
    </xf>
    <xf numFmtId="0" fontId="11" fillId="0" borderId="22" xfId="2" applyFont="1" applyFill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164" fontId="6" fillId="0" borderId="4" xfId="0" applyNumberFormat="1" applyFont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4" fillId="0" borderId="0" xfId="0" applyFont="1" applyBorder="1" applyProtection="1"/>
    <xf numFmtId="0" fontId="2" fillId="0" borderId="2" xfId="2" applyBorder="1" applyProtection="1"/>
    <xf numFmtId="0" fontId="2" fillId="0" borderId="3" xfId="2" applyBorder="1" applyProtection="1"/>
    <xf numFmtId="0" fontId="2" fillId="0" borderId="18" xfId="2" applyBorder="1" applyAlignment="1" applyProtection="1">
      <alignment horizontal="center"/>
    </xf>
    <xf numFmtId="0" fontId="4" fillId="0" borderId="0" xfId="0" applyFont="1" applyProtection="1"/>
    <xf numFmtId="0" fontId="6" fillId="0" borderId="6" xfId="0" applyFont="1" applyBorder="1" applyProtection="1"/>
    <xf numFmtId="0" fontId="6" fillId="0" borderId="11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5" xfId="0" applyFont="1" applyBorder="1" applyAlignment="1" applyProtection="1">
      <alignment horizontal="left"/>
    </xf>
    <xf numFmtId="165" fontId="10" fillId="0" borderId="4" xfId="0" applyNumberFormat="1" applyFont="1" applyBorder="1" applyAlignment="1" applyProtection="1">
      <alignment horizontal="center"/>
    </xf>
    <xf numFmtId="0" fontId="6" fillId="0" borderId="9" xfId="0" applyFont="1" applyBorder="1" applyProtection="1"/>
    <xf numFmtId="0" fontId="6" fillId="0" borderId="10" xfId="0" applyFont="1" applyBorder="1" applyAlignment="1" applyProtection="1">
      <alignment horizontal="left"/>
    </xf>
    <xf numFmtId="0" fontId="10" fillId="0" borderId="19" xfId="0" applyFont="1" applyBorder="1" applyProtection="1"/>
    <xf numFmtId="1" fontId="10" fillId="0" borderId="16" xfId="0" applyNumberFormat="1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0" fillId="0" borderId="20" xfId="0" applyFont="1" applyBorder="1" applyProtection="1"/>
    <xf numFmtId="1" fontId="10" fillId="0" borderId="15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13" xfId="0" applyFont="1" applyBorder="1" applyProtection="1"/>
    <xf numFmtId="0" fontId="6" fillId="0" borderId="14" xfId="0" applyFont="1" applyBorder="1" applyProtection="1"/>
    <xf numFmtId="0" fontId="6" fillId="2" borderId="4" xfId="0" applyFont="1" applyFill="1" applyBorder="1" applyAlignment="1" applyProtection="1">
      <alignment horizontal="center" vertical="center"/>
      <protection locked="0"/>
    </xf>
  </cellXfs>
  <cellStyles count="4">
    <cellStyle name="Heading 3" xfId="2" builtinId="18"/>
    <cellStyle name="Normal" xfId="0" builtinId="0"/>
    <cellStyle name="Normal 2" xfId="3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1828800</xdr:colOff>
      <xdr:row>18</xdr:row>
      <xdr:rowOff>130475</xdr:rowOff>
    </xdr:to>
    <xdr:pic>
      <xdr:nvPicPr>
        <xdr:cNvPr id="10" name="Picture 9" descr="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542925"/>
          <a:ext cx="1828800" cy="75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1828800</xdr:colOff>
      <xdr:row>14</xdr:row>
      <xdr:rowOff>143335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743200"/>
          <a:ext cx="1828800" cy="476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aven Official Microsoft Theme">
  <a:themeElements>
    <a:clrScheme name="Raven Offical Color Theme">
      <a:dk1>
        <a:sysClr val="windowText" lastClr="000000"/>
      </a:dk1>
      <a:lt1>
        <a:sysClr val="window" lastClr="FFFFFF"/>
      </a:lt1>
      <a:dk2>
        <a:srgbClr val="00609C"/>
      </a:dk2>
      <a:lt2>
        <a:srgbClr val="A3AAAD"/>
      </a:lt2>
      <a:accent1>
        <a:srgbClr val="163962"/>
      </a:accent1>
      <a:accent2>
        <a:srgbClr val="62A744"/>
      </a:accent2>
      <a:accent3>
        <a:srgbClr val="5B6770"/>
      </a:accent3>
      <a:accent4>
        <a:srgbClr val="00609C"/>
      </a:accent4>
      <a:accent5>
        <a:srgbClr val="D2AF1F"/>
      </a:accent5>
      <a:accent6>
        <a:srgbClr val="D15F27"/>
      </a:accent6>
      <a:hlink>
        <a:srgbClr val="163962"/>
      </a:hlink>
      <a:folHlink>
        <a:srgbClr val="163962"/>
      </a:folHlink>
    </a:clrScheme>
    <a:fontScheme name="Raven Official Font Them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aven Official Microsoft Theme" id="{7D18AA3D-FA9B-46D7-A2DE-D7220DF70700}" vid="{CC9BAD9A-0FC6-47AD-8BC5-8E4C98B93B1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showGridLines="0" tabSelected="1" topLeftCell="A14" workbookViewId="0">
      <selection activeCell="C21" sqref="C21"/>
    </sheetView>
  </sheetViews>
  <sheetFormatPr defaultRowHeight="16.5" x14ac:dyDescent="0.3"/>
  <cols>
    <col min="1" max="1" width="9" style="6"/>
    <col min="2" max="2" width="34.625" style="7" customWidth="1"/>
    <col min="3" max="3" width="24.125" style="7" bestFit="1" customWidth="1"/>
    <col min="4" max="4" width="8.625" style="13" bestFit="1" customWidth="1"/>
    <col min="5" max="5" width="9" style="6"/>
    <col min="6" max="16384" width="9" style="7"/>
  </cols>
  <sheetData>
    <row r="1" spans="2:5" hidden="1" x14ac:dyDescent="0.3">
      <c r="B1" s="7" t="s">
        <v>0</v>
      </c>
      <c r="D1" s="7" t="s">
        <v>1</v>
      </c>
    </row>
    <row r="2" spans="2:5" hidden="1" x14ac:dyDescent="0.3">
      <c r="B2" s="7" t="s">
        <v>2</v>
      </c>
      <c r="C2" s="7">
        <v>0.192</v>
      </c>
      <c r="D2" s="7">
        <v>50</v>
      </c>
    </row>
    <row r="3" spans="2:5" hidden="1" x14ac:dyDescent="0.3">
      <c r="B3" s="7" t="s">
        <v>3</v>
      </c>
      <c r="C3" s="7">
        <v>0.23699999999999999</v>
      </c>
      <c r="D3" s="7">
        <v>50</v>
      </c>
    </row>
    <row r="4" spans="2:5" hidden="1" x14ac:dyDescent="0.3">
      <c r="B4" s="7" t="s">
        <v>4</v>
      </c>
      <c r="C4" s="7">
        <v>0.25600000000000001</v>
      </c>
      <c r="D4" s="7">
        <v>50</v>
      </c>
    </row>
    <row r="5" spans="2:5" hidden="1" x14ac:dyDescent="0.3">
      <c r="B5" s="7" t="s">
        <v>5</v>
      </c>
      <c r="C5" s="7">
        <v>0.25600000000000001</v>
      </c>
      <c r="D5" s="7">
        <v>50</v>
      </c>
    </row>
    <row r="6" spans="2:5" hidden="1" x14ac:dyDescent="0.3">
      <c r="B6" s="7" t="s">
        <v>6</v>
      </c>
      <c r="C6" s="7">
        <v>0.25600000000000001</v>
      </c>
      <c r="D6" s="7">
        <v>50</v>
      </c>
    </row>
    <row r="7" spans="2:5" hidden="1" x14ac:dyDescent="0.3">
      <c r="B7" s="7" t="s">
        <v>7</v>
      </c>
      <c r="C7" s="7">
        <v>0.30499999999999999</v>
      </c>
      <c r="D7" s="7">
        <v>50</v>
      </c>
    </row>
    <row r="8" spans="2:5" hidden="1" x14ac:dyDescent="0.3">
      <c r="B8" s="7" t="s">
        <v>8</v>
      </c>
      <c r="C8" s="7">
        <v>0.36299999999999999</v>
      </c>
      <c r="D8" s="7">
        <v>50</v>
      </c>
    </row>
    <row r="9" spans="2:5" hidden="1" x14ac:dyDescent="0.3">
      <c r="B9" s="7" t="s">
        <v>9</v>
      </c>
      <c r="C9" s="7">
        <v>0.30499999999999999</v>
      </c>
      <c r="D9" s="7">
        <v>50</v>
      </c>
    </row>
    <row r="10" spans="2:5" hidden="1" x14ac:dyDescent="0.3">
      <c r="B10" s="7" t="s">
        <v>10</v>
      </c>
      <c r="C10" s="7">
        <v>0.36299999999999999</v>
      </c>
      <c r="D10" s="7">
        <v>50</v>
      </c>
    </row>
    <row r="11" spans="2:5" hidden="1" x14ac:dyDescent="0.3">
      <c r="B11" s="7" t="s">
        <v>11</v>
      </c>
      <c r="C11" s="7">
        <v>0.14399999999999999</v>
      </c>
      <c r="D11" s="7">
        <v>60</v>
      </c>
    </row>
    <row r="12" spans="2:5" hidden="1" x14ac:dyDescent="0.3">
      <c r="B12" s="7" t="s">
        <v>12</v>
      </c>
      <c r="C12" s="7">
        <v>3.6400000000000002E-2</v>
      </c>
      <c r="D12" s="7">
        <v>85</v>
      </c>
    </row>
    <row r="13" spans="2:5" hidden="1" x14ac:dyDescent="0.3">
      <c r="B13" s="7" t="s">
        <v>13</v>
      </c>
      <c r="C13" s="7">
        <v>1.9E-2</v>
      </c>
      <c r="D13" s="7">
        <v>85</v>
      </c>
    </row>
    <row r="14" spans="2:5" ht="26.25" x14ac:dyDescent="0.45">
      <c r="B14" s="6"/>
      <c r="C14" s="4" t="s">
        <v>32</v>
      </c>
      <c r="D14" s="4"/>
      <c r="E14" s="8"/>
    </row>
    <row r="15" spans="2:5" x14ac:dyDescent="0.3">
      <c r="B15" s="6"/>
      <c r="C15" s="1" t="s">
        <v>31</v>
      </c>
      <c r="D15" s="1"/>
      <c r="E15" s="8"/>
    </row>
    <row r="16" spans="2:5" x14ac:dyDescent="0.3">
      <c r="B16" s="6"/>
      <c r="C16" s="6"/>
      <c r="D16" s="9"/>
    </row>
    <row r="17" spans="2:5" x14ac:dyDescent="0.3">
      <c r="B17" s="6"/>
      <c r="C17" s="6"/>
      <c r="D17" s="9"/>
    </row>
    <row r="18" spans="2:5" x14ac:dyDescent="0.3">
      <c r="B18" s="10"/>
      <c r="C18" s="10"/>
      <c r="D18" s="11"/>
      <c r="E18" s="10"/>
    </row>
    <row r="19" spans="2:5" x14ac:dyDescent="0.3">
      <c r="B19" s="10"/>
      <c r="C19" s="10"/>
      <c r="D19" s="11"/>
      <c r="E19" s="10"/>
    </row>
    <row r="20" spans="2:5" x14ac:dyDescent="0.3">
      <c r="B20" s="10"/>
      <c r="C20" s="10"/>
      <c r="D20" s="11"/>
      <c r="E20" s="10"/>
    </row>
    <row r="21" spans="2:5" x14ac:dyDescent="0.3">
      <c r="B21" s="12" t="s">
        <v>14</v>
      </c>
      <c r="C21" s="3" t="s">
        <v>15</v>
      </c>
      <c r="D21" s="11"/>
      <c r="E21" s="10"/>
    </row>
    <row r="22" spans="2:5" x14ac:dyDescent="0.3">
      <c r="B22" s="10"/>
      <c r="C22" s="11"/>
      <c r="E22" s="10"/>
    </row>
    <row r="23" spans="2:5" ht="43.5" x14ac:dyDescent="0.3">
      <c r="B23" s="14" t="s">
        <v>37</v>
      </c>
      <c r="C23" s="2" t="s">
        <v>8</v>
      </c>
      <c r="E23" s="10"/>
    </row>
    <row r="24" spans="2:5" ht="17.25" thickBot="1" x14ac:dyDescent="0.35">
      <c r="D24" s="11"/>
      <c r="E24" s="10"/>
    </row>
    <row r="25" spans="2:5" ht="17.25" thickBot="1" x14ac:dyDescent="0.35">
      <c r="B25" s="15" t="s">
        <v>38</v>
      </c>
      <c r="C25" s="16">
        <f>VLOOKUP(C23,B2:C13,2,FALSE)</f>
        <v>0.36299999999999999</v>
      </c>
      <c r="D25" s="11"/>
      <c r="E25" s="10"/>
    </row>
    <row r="26" spans="2:5" x14ac:dyDescent="0.3">
      <c r="B26" s="10"/>
      <c r="C26" s="10"/>
      <c r="D26" s="11"/>
      <c r="E26" s="10"/>
    </row>
    <row r="27" spans="2:5" x14ac:dyDescent="0.3">
      <c r="B27" s="17" t="s">
        <v>33</v>
      </c>
      <c r="C27" s="49">
        <v>360</v>
      </c>
      <c r="E27" s="10"/>
    </row>
    <row r="28" spans="2:5" x14ac:dyDescent="0.3">
      <c r="B28" s="10"/>
      <c r="C28" s="10"/>
      <c r="D28" s="11"/>
      <c r="E28" s="10"/>
    </row>
    <row r="29" spans="2:5" x14ac:dyDescent="0.3">
      <c r="B29" s="10" t="s">
        <v>34</v>
      </c>
      <c r="C29" s="10"/>
      <c r="D29" s="11"/>
      <c r="E29" s="10"/>
    </row>
    <row r="30" spans="2:5" x14ac:dyDescent="0.3">
      <c r="B30" s="10"/>
      <c r="C30" s="10"/>
      <c r="D30" s="11"/>
      <c r="E30" s="10"/>
    </row>
    <row r="31" spans="2:5" x14ac:dyDescent="0.3">
      <c r="B31" s="10" t="s">
        <v>35</v>
      </c>
      <c r="C31" s="3">
        <v>800</v>
      </c>
      <c r="D31" s="18" t="s">
        <v>16</v>
      </c>
      <c r="E31" s="10"/>
    </row>
    <row r="32" spans="2:5" x14ac:dyDescent="0.3">
      <c r="B32" s="10"/>
      <c r="C32" s="10"/>
      <c r="D32" s="11"/>
      <c r="E32" s="10"/>
    </row>
    <row r="33" spans="2:5" x14ac:dyDescent="0.3">
      <c r="B33" s="10" t="s">
        <v>36</v>
      </c>
      <c r="C33" s="3">
        <v>740</v>
      </c>
      <c r="D33" s="18" t="s">
        <v>16</v>
      </c>
      <c r="E33" s="10"/>
    </row>
    <row r="34" spans="2:5" ht="17.25" thickBot="1" x14ac:dyDescent="0.35">
      <c r="B34" s="10"/>
      <c r="C34" s="10"/>
      <c r="D34" s="11"/>
      <c r="E34" s="10"/>
    </row>
    <row r="35" spans="2:5" ht="17.25" thickBot="1" x14ac:dyDescent="0.35">
      <c r="B35" s="19" t="s">
        <v>45</v>
      </c>
      <c r="C35" s="20">
        <f>(C31/C33)</f>
        <v>1.0810810810810811</v>
      </c>
      <c r="E35" s="10"/>
    </row>
    <row r="36" spans="2:5" ht="17.25" hidden="1" thickBot="1" x14ac:dyDescent="0.35">
      <c r="B36" s="15" t="s">
        <v>39</v>
      </c>
      <c r="C36" s="21">
        <f>(C27/C25)*C35</f>
        <v>1072.1465266919813</v>
      </c>
      <c r="E36" s="10"/>
    </row>
    <row r="37" spans="2:5" x14ac:dyDescent="0.3">
      <c r="B37" s="10"/>
      <c r="C37" s="10"/>
      <c r="D37" s="11"/>
      <c r="E37" s="10"/>
    </row>
    <row r="38" spans="2:5" ht="17.25" thickBot="1" x14ac:dyDescent="0.35">
      <c r="B38" s="22" t="s">
        <v>17</v>
      </c>
      <c r="C38" s="23" t="s">
        <v>18</v>
      </c>
      <c r="D38" s="10"/>
      <c r="E38" s="10"/>
    </row>
    <row r="39" spans="2:5" x14ac:dyDescent="0.3">
      <c r="B39" s="24">
        <v>1</v>
      </c>
      <c r="C39" s="25">
        <f>C36/B39</f>
        <v>1072.1465266919813</v>
      </c>
      <c r="D39" s="10"/>
      <c r="E39" s="10"/>
    </row>
    <row r="40" spans="2:5" x14ac:dyDescent="0.3">
      <c r="B40" s="24">
        <f>B39+0.5</f>
        <v>1.5</v>
      </c>
      <c r="C40" s="25">
        <f>C36/B40</f>
        <v>714.76435112798754</v>
      </c>
      <c r="D40" s="10"/>
      <c r="E40" s="10"/>
    </row>
    <row r="41" spans="2:5" x14ac:dyDescent="0.3">
      <c r="B41" s="24">
        <f t="shared" ref="B41:B57" si="0">B40+0.5</f>
        <v>2</v>
      </c>
      <c r="C41" s="25">
        <f>C36/B41</f>
        <v>536.07326334599065</v>
      </c>
      <c r="D41" s="10"/>
      <c r="E41" s="10"/>
    </row>
    <row r="42" spans="2:5" x14ac:dyDescent="0.3">
      <c r="B42" s="24">
        <f t="shared" si="0"/>
        <v>2.5</v>
      </c>
      <c r="C42" s="25">
        <f>C36/B42</f>
        <v>428.85861067679252</v>
      </c>
      <c r="D42" s="10"/>
      <c r="E42" s="10"/>
    </row>
    <row r="43" spans="2:5" x14ac:dyDescent="0.3">
      <c r="B43" s="24">
        <f t="shared" si="0"/>
        <v>3</v>
      </c>
      <c r="C43" s="25">
        <f>C36/B43</f>
        <v>357.38217556399377</v>
      </c>
      <c r="D43" s="10"/>
      <c r="E43" s="10"/>
    </row>
    <row r="44" spans="2:5" x14ac:dyDescent="0.3">
      <c r="B44" s="24">
        <f t="shared" si="0"/>
        <v>3.5</v>
      </c>
      <c r="C44" s="25">
        <f>C36/B44</f>
        <v>306.32757905485181</v>
      </c>
      <c r="D44" s="10"/>
      <c r="E44" s="10"/>
    </row>
    <row r="45" spans="2:5" x14ac:dyDescent="0.3">
      <c r="B45" s="24">
        <f t="shared" si="0"/>
        <v>4</v>
      </c>
      <c r="C45" s="25">
        <f>C36/B45</f>
        <v>268.03663167299533</v>
      </c>
      <c r="D45" s="10"/>
      <c r="E45" s="10"/>
    </row>
    <row r="46" spans="2:5" x14ac:dyDescent="0.3">
      <c r="B46" s="24">
        <f t="shared" si="0"/>
        <v>4.5</v>
      </c>
      <c r="C46" s="25">
        <f>C36/B46</f>
        <v>238.25478370932919</v>
      </c>
      <c r="D46" s="10"/>
      <c r="E46" s="10"/>
    </row>
    <row r="47" spans="2:5" x14ac:dyDescent="0.3">
      <c r="B47" s="24">
        <f t="shared" si="0"/>
        <v>5</v>
      </c>
      <c r="C47" s="25">
        <f>C36/B47</f>
        <v>214.42930533839626</v>
      </c>
      <c r="D47" s="10"/>
      <c r="E47" s="10"/>
    </row>
    <row r="48" spans="2:5" x14ac:dyDescent="0.3">
      <c r="B48" s="24">
        <f t="shared" si="0"/>
        <v>5.5</v>
      </c>
      <c r="C48" s="25">
        <f>C36/B48</f>
        <v>194.93573212581478</v>
      </c>
      <c r="D48" s="10"/>
      <c r="E48" s="10"/>
    </row>
    <row r="49" spans="2:5" x14ac:dyDescent="0.3">
      <c r="B49" s="24">
        <f t="shared" si="0"/>
        <v>6</v>
      </c>
      <c r="C49" s="25">
        <f>C36/B49</f>
        <v>178.69108778199688</v>
      </c>
      <c r="D49" s="10"/>
      <c r="E49" s="10"/>
    </row>
    <row r="50" spans="2:5" x14ac:dyDescent="0.3">
      <c r="B50" s="24">
        <f>B49+0.5</f>
        <v>6.5</v>
      </c>
      <c r="C50" s="25">
        <f>C36/B50</f>
        <v>164.94561949107404</v>
      </c>
      <c r="D50" s="10"/>
      <c r="E50" s="10"/>
    </row>
    <row r="51" spans="2:5" x14ac:dyDescent="0.3">
      <c r="B51" s="24">
        <f t="shared" si="0"/>
        <v>7</v>
      </c>
      <c r="C51" s="25">
        <f>C36/B51</f>
        <v>153.16378952742591</v>
      </c>
      <c r="D51" s="10"/>
      <c r="E51" s="10"/>
    </row>
    <row r="52" spans="2:5" x14ac:dyDescent="0.3">
      <c r="B52" s="24">
        <f t="shared" si="0"/>
        <v>7.5</v>
      </c>
      <c r="C52" s="25">
        <f>C36/B52</f>
        <v>142.95287022559751</v>
      </c>
      <c r="D52" s="10"/>
      <c r="E52" s="10"/>
    </row>
    <row r="53" spans="2:5" x14ac:dyDescent="0.3">
      <c r="B53" s="24">
        <f t="shared" si="0"/>
        <v>8</v>
      </c>
      <c r="C53" s="25">
        <f>C36/B53</f>
        <v>134.01831583649766</v>
      </c>
      <c r="D53" s="10"/>
      <c r="E53" s="10"/>
    </row>
    <row r="54" spans="2:5" x14ac:dyDescent="0.3">
      <c r="B54" s="24">
        <f t="shared" si="0"/>
        <v>8.5</v>
      </c>
      <c r="C54" s="25">
        <f>C36/B54</f>
        <v>126.13488549317427</v>
      </c>
      <c r="D54" s="10"/>
      <c r="E54" s="10"/>
    </row>
    <row r="55" spans="2:5" x14ac:dyDescent="0.3">
      <c r="B55" s="24">
        <f>B54+0.5</f>
        <v>9</v>
      </c>
      <c r="C55" s="25">
        <f>C36/B55</f>
        <v>119.12739185466459</v>
      </c>
      <c r="D55" s="10"/>
      <c r="E55" s="10"/>
    </row>
    <row r="56" spans="2:5" x14ac:dyDescent="0.3">
      <c r="B56" s="24">
        <f t="shared" si="0"/>
        <v>9.5</v>
      </c>
      <c r="C56" s="25">
        <f>C36/B56</f>
        <v>112.85752912547171</v>
      </c>
      <c r="D56" s="10"/>
      <c r="E56" s="10"/>
    </row>
    <row r="57" spans="2:5" x14ac:dyDescent="0.3">
      <c r="B57" s="24">
        <f t="shared" si="0"/>
        <v>10</v>
      </c>
      <c r="C57" s="25">
        <f>C36/B57</f>
        <v>107.21465266919813</v>
      </c>
      <c r="D57" s="10"/>
      <c r="E57" s="10"/>
    </row>
    <row r="58" spans="2:5" x14ac:dyDescent="0.3">
      <c r="B58" s="24">
        <v>11</v>
      </c>
      <c r="C58" s="25">
        <f>C36/B58</f>
        <v>97.46786606290739</v>
      </c>
      <c r="D58" s="10"/>
      <c r="E58" s="10"/>
    </row>
    <row r="59" spans="2:5" x14ac:dyDescent="0.3">
      <c r="B59" s="24">
        <v>12</v>
      </c>
      <c r="C59" s="25">
        <f>C36/B59</f>
        <v>89.345543890998442</v>
      </c>
      <c r="D59" s="10"/>
      <c r="E59" s="10"/>
    </row>
    <row r="60" spans="2:5" x14ac:dyDescent="0.3">
      <c r="B60" s="24">
        <v>13</v>
      </c>
      <c r="C60" s="25">
        <f>C36/B60</f>
        <v>82.47280974553702</v>
      </c>
      <c r="D60" s="10"/>
      <c r="E60" s="10"/>
    </row>
    <row r="61" spans="2:5" x14ac:dyDescent="0.3">
      <c r="B61" s="24">
        <v>14</v>
      </c>
      <c r="C61" s="25">
        <f>C36/B61</f>
        <v>76.581894763712953</v>
      </c>
      <c r="D61" s="10"/>
      <c r="E61" s="10"/>
    </row>
    <row r="62" spans="2:5" x14ac:dyDescent="0.3">
      <c r="B62" s="24">
        <v>15</v>
      </c>
      <c r="C62" s="25">
        <f>C36/B62</f>
        <v>71.476435112798754</v>
      </c>
      <c r="D62" s="10"/>
      <c r="E62" s="10"/>
    </row>
    <row r="63" spans="2:5" x14ac:dyDescent="0.3">
      <c r="B63" s="24">
        <v>16</v>
      </c>
      <c r="C63" s="25">
        <f>C36/B63</f>
        <v>67.009157918248832</v>
      </c>
      <c r="D63" s="10"/>
      <c r="E63" s="10"/>
    </row>
    <row r="64" spans="2:5" x14ac:dyDescent="0.3">
      <c r="B64" s="24">
        <v>17</v>
      </c>
      <c r="C64" s="25">
        <f>C36/B64</f>
        <v>63.067442746587133</v>
      </c>
      <c r="D64" s="10"/>
      <c r="E64" s="10"/>
    </row>
    <row r="65" spans="1:5" x14ac:dyDescent="0.3">
      <c r="B65" s="24">
        <v>18</v>
      </c>
      <c r="C65" s="25">
        <f>C36/B65</f>
        <v>59.563695927332297</v>
      </c>
      <c r="D65" s="10"/>
      <c r="E65" s="10"/>
    </row>
    <row r="66" spans="1:5" s="6" customFormat="1" x14ac:dyDescent="0.3">
      <c r="B66" s="10"/>
      <c r="C66" s="10"/>
      <c r="D66" s="11"/>
      <c r="E66" s="10"/>
    </row>
    <row r="67" spans="1:5" ht="17.25" thickBot="1" x14ac:dyDescent="0.35">
      <c r="B67" s="26"/>
      <c r="C67" s="26"/>
      <c r="D67" s="27"/>
      <c r="E67" s="10"/>
    </row>
    <row r="68" spans="1:5" s="32" customFormat="1" ht="26.25" thickBot="1" x14ac:dyDescent="0.55000000000000004">
      <c r="A68" s="28"/>
      <c r="B68" s="29" t="s">
        <v>19</v>
      </c>
      <c r="C68" s="30"/>
      <c r="D68" s="31"/>
      <c r="E68" s="10"/>
    </row>
    <row r="69" spans="1:5" x14ac:dyDescent="0.3">
      <c r="B69" s="33" t="s">
        <v>20</v>
      </c>
      <c r="C69" s="34">
        <v>495</v>
      </c>
      <c r="D69" s="35"/>
      <c r="E69" s="10"/>
    </row>
    <row r="70" spans="1:5" x14ac:dyDescent="0.3">
      <c r="B70" s="36" t="s">
        <v>21</v>
      </c>
      <c r="C70" s="3">
        <v>3</v>
      </c>
      <c r="D70" s="37" t="s">
        <v>22</v>
      </c>
      <c r="E70" s="10"/>
    </row>
    <row r="71" spans="1:5" x14ac:dyDescent="0.3">
      <c r="B71" s="36" t="s">
        <v>23</v>
      </c>
      <c r="C71" s="3">
        <v>68</v>
      </c>
      <c r="D71" s="37" t="s">
        <v>24</v>
      </c>
      <c r="E71" s="10"/>
    </row>
    <row r="72" spans="1:5" x14ac:dyDescent="0.3">
      <c r="B72" s="36" t="s">
        <v>25</v>
      </c>
      <c r="C72" s="38">
        <f>(C27/C36)/B39</f>
        <v>0.33577499999999999</v>
      </c>
      <c r="D72" s="37"/>
      <c r="E72" s="10"/>
    </row>
    <row r="73" spans="1:5" x14ac:dyDescent="0.3">
      <c r="B73" s="36" t="s">
        <v>26</v>
      </c>
      <c r="C73" s="3">
        <v>100</v>
      </c>
      <c r="D73" s="37" t="s">
        <v>27</v>
      </c>
      <c r="E73" s="10"/>
    </row>
    <row r="74" spans="1:5" ht="17.25" thickBot="1" x14ac:dyDescent="0.35">
      <c r="B74" s="39" t="s">
        <v>28</v>
      </c>
      <c r="C74" s="5">
        <v>16</v>
      </c>
      <c r="D74" s="40" t="s">
        <v>29</v>
      </c>
      <c r="E74" s="10"/>
    </row>
    <row r="75" spans="1:5" x14ac:dyDescent="0.3">
      <c r="B75" s="26"/>
      <c r="C75" s="26"/>
      <c r="D75" s="27"/>
      <c r="E75" s="10"/>
    </row>
    <row r="76" spans="1:5" ht="17.25" thickBot="1" x14ac:dyDescent="0.35">
      <c r="B76" s="26"/>
      <c r="D76" s="27"/>
      <c r="E76" s="10"/>
    </row>
    <row r="77" spans="1:5" x14ac:dyDescent="0.3">
      <c r="B77" s="41" t="s">
        <v>43</v>
      </c>
      <c r="C77" s="42">
        <f>5*C69*C70*C71*C72/C73/C74</f>
        <v>105.9579984375</v>
      </c>
      <c r="D77" s="43" t="s">
        <v>30</v>
      </c>
      <c r="E77" s="10"/>
    </row>
    <row r="78" spans="1:5" ht="17.25" thickBot="1" x14ac:dyDescent="0.35">
      <c r="B78" s="44" t="s">
        <v>44</v>
      </c>
      <c r="C78" s="45">
        <f>B82*C69*C70*C71*C72/C73/C74</f>
        <v>1059.5799843749999</v>
      </c>
      <c r="D78" s="46" t="s">
        <v>30</v>
      </c>
      <c r="E78" s="10"/>
    </row>
    <row r="79" spans="1:5" x14ac:dyDescent="0.3">
      <c r="B79" s="47" t="s">
        <v>40</v>
      </c>
      <c r="C79" s="26"/>
      <c r="D79" s="27"/>
      <c r="E79" s="10"/>
    </row>
    <row r="80" spans="1:5" x14ac:dyDescent="0.3">
      <c r="B80" s="47" t="s">
        <v>41</v>
      </c>
      <c r="C80" s="26"/>
      <c r="D80" s="27"/>
      <c r="E80" s="10"/>
    </row>
    <row r="81" spans="2:5" ht="17.25" thickBot="1" x14ac:dyDescent="0.35">
      <c r="B81" s="48" t="s">
        <v>42</v>
      </c>
      <c r="C81" s="26"/>
      <c r="D81" s="27"/>
      <c r="E81" s="10"/>
    </row>
    <row r="82" spans="2:5" hidden="1" x14ac:dyDescent="0.3">
      <c r="B82" s="26">
        <f>VLOOKUP(C23,B2:D13,3,FALSE)</f>
        <v>50</v>
      </c>
      <c r="C82" s="26"/>
      <c r="D82" s="27"/>
      <c r="E82" s="10"/>
    </row>
  </sheetData>
  <sheetProtection algorithmName="SHA-512" hashValue="jN2rSIf8Jj2lo04dhiK9AvKs98ldpTDpJDoix2HYue6frUY0OM3LP60Qb69wKrF+nUQL5mAKvALwyiHagJqbyQ==" saltValue="pqBwB9p896xPqPaGYxFjCg==" spinCount="100000" sheet="1" objects="1" scenarios="1" selectLockedCells="1"/>
  <dataValidations count="1">
    <dataValidation type="list" allowBlank="1" showInputMessage="1" showErrorMessage="1" sqref="C23">
      <formula1>$B$2:$B$13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Spreader Constant</vt:lpstr>
    </vt:vector>
  </TitlesOfParts>
  <Company>Raven Industries,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Bird</dc:creator>
  <cp:lastModifiedBy>Beth Bird</cp:lastModifiedBy>
  <cp:lastPrinted>2015-10-30T14:34:49Z</cp:lastPrinted>
  <dcterms:created xsi:type="dcterms:W3CDTF">2015-10-23T18:25:39Z</dcterms:created>
  <dcterms:modified xsi:type="dcterms:W3CDTF">2017-06-29T18:09:26Z</dcterms:modified>
</cp:coreProperties>
</file>